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200" windowHeight="12855" activeTab="0"/>
  </bookViews>
  <sheets>
    <sheet name="2019" sheetId="1" r:id="rId1"/>
  </sheets>
  <definedNames>
    <definedName name="_xlnm.Print_Titles" localSheetId="0">'2019'!$12:$13</definedName>
    <definedName name="_xlnm.Print_Area" localSheetId="0">'2019'!$A$1:$H$73</definedName>
  </definedNames>
  <calcPr fullCalcOnLoad="1"/>
</workbook>
</file>

<file path=xl/sharedStrings.xml><?xml version="1.0" encoding="utf-8"?>
<sst xmlns="http://schemas.openxmlformats.org/spreadsheetml/2006/main" count="290" uniqueCount="87">
  <si>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</si>
  <si>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</si>
  <si>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</si>
  <si>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</si>
  <si>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</si>
  <si>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</si>
  <si>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</si>
  <si>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</si>
  <si>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</si>
  <si>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</si>
  <si>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</si>
  <si>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</si>
  <si>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</si>
  <si>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</si>
  <si>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</si>
  <si>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</si>
  <si>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02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</si>
  <si>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</si>
  <si>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</si>
  <si>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</si>
  <si>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</si>
  <si>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Прочие мероприятия по благоустройству городских округов и поселений</t>
  </si>
  <si>
    <t>Уплата налога на имущество организаций и земельного налога</t>
  </si>
  <si>
    <t>500</t>
  </si>
  <si>
    <t>Сумма</t>
  </si>
  <si>
    <t xml:space="preserve">                </t>
  </si>
  <si>
    <t xml:space="preserve">к решению Совета 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</si>
  <si>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</si>
  <si>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</si>
  <si>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</si>
  <si>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</si>
  <si>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военнные комиссариаты</t>
  </si>
  <si>
    <t>ВСЕГО РАСХОДОВ</t>
  </si>
  <si>
    <t xml:space="preserve">Расходы на выплаты персоналу в целях обес-печения выполнения функций государствен-ными (муниципальными) органами, казенными учреждениями, органами управления государ-ственными внебюджетными фондами </t>
  </si>
  <si>
    <t>Иные бюджетные ассигнования</t>
  </si>
  <si>
    <t>200</t>
  </si>
  <si>
    <t>14</t>
  </si>
  <si>
    <t>Прочие межбюджетные трансферты общего характера</t>
  </si>
  <si>
    <t>Межбюджетные трансферты</t>
  </si>
  <si>
    <t>МЕЖБЮДЖЕТНЫЕ ТРАНСФЕРТЫ ОБЩЕГО ХАРАКТЕРА БЮДЖЕТАМ СУБЪЕКТОВ РОССИЙСКОЙ ФЕДЕРАЦИИ И МУНИЦИПАЛЬНЫХ  ОБРАЗОВАНИЙ</t>
  </si>
  <si>
    <t>Вед-во</t>
  </si>
  <si>
    <t xml:space="preserve">Ведомственная структура расходов </t>
  </si>
  <si>
    <t>99 0 00 0000 0</t>
  </si>
  <si>
    <t>99 0 00 5118 0</t>
  </si>
  <si>
    <t>НАЦИОНАЛЬНАЯ ЭКОНОМИКА</t>
  </si>
  <si>
    <t>Дорожное хозяйство</t>
  </si>
  <si>
    <t>09</t>
  </si>
  <si>
    <t>Приложение 5</t>
  </si>
  <si>
    <t>Непрограммные направления расходов</t>
  </si>
  <si>
    <t>99 0 00 0203 0</t>
  </si>
  <si>
    <t>99 0 00 0204 0</t>
  </si>
  <si>
    <t>99 0 00 0295 0</t>
  </si>
  <si>
    <t>99 0 00 7802 0</t>
  </si>
  <si>
    <t>99 0 00 7801 0</t>
  </si>
  <si>
    <t>99 0 00 7803 0</t>
  </si>
  <si>
    <t>99 0 00 7805 0</t>
  </si>
  <si>
    <t>Б1 0 00 7804 0</t>
  </si>
  <si>
    <t>Б1 0 00 0000 0</t>
  </si>
  <si>
    <t>Муниципальная программа по содержанию  мест захоронений</t>
  </si>
  <si>
    <t>Содержание кладбищ</t>
  </si>
  <si>
    <t>Диспансеризация муниципальных служащих</t>
  </si>
  <si>
    <t>99 0 00 9707 1</t>
  </si>
  <si>
    <t>Закупка товаров, работ и услуг для обеспечения государственных (муниципальных) нужд</t>
  </si>
  <si>
    <t xml:space="preserve">Закупка товаров, работ и услуг для обеспечения государственных (муниципальных) нужд </t>
  </si>
  <si>
    <t xml:space="preserve">на 2019 год </t>
  </si>
  <si>
    <t>Субсидии бюджету субъекта Российской Федерации из местных бюджетов для формирования регионального фонда финансовой поддержки поселений ("отрицательные" трансферты)</t>
  </si>
  <si>
    <t>99 0 00 2086 0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</si>
  <si>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</si>
  <si>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99 0 00 2570 0</t>
  </si>
  <si>
    <t xml:space="preserve"> бюджета Большекачкинского сельского поселения</t>
  </si>
  <si>
    <t>Большекачкинского сельского поселения</t>
  </si>
  <si>
    <t>Совет Большекачкинского селького поселения Елабужского муниципального района Республики Татарстан</t>
  </si>
  <si>
    <t>Исполнительный комитет Большекачкинского селького поселения Елабужского муниципального района Республики Татарстан</t>
  </si>
  <si>
    <t>848</t>
  </si>
  <si>
    <t>862</t>
  </si>
  <si>
    <t>от «___ » _________ 2019г. № ___</t>
  </si>
  <si>
    <t>Действующая редакция</t>
  </si>
  <si>
    <t>Предлагаемая редакция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</si>
  <si>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</si>
  <si>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</si>
  <si>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</si>
  <si>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</si>
  <si>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</si>
  <si>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Непрограммные направления расхода</t>
  </si>
  <si>
    <t>Функционирование органов в сфере национальной безопасности и правоохранительной деятельности</t>
  </si>
  <si>
    <t>99 0 00 0267 0</t>
  </si>
  <si>
    <t>Закупка товаров, работ и услуг для государственных (муниципальных) нужд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</si>
</sst>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_(* #,##0.000_);_(* \(#,##0.0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color indexed="8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49" fontId="2" fillId="32" borderId="10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2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32" borderId="10" xfId="0" applyFont="1" applyFill="1" applyBorder="1" applyAlignment="1">
      <alignment horizontal="distributed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1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right"/>
    </xf>
    <xf numFmtId="0" fontId="2" fillId="32" borderId="10" xfId="0" applyFont="1" applyFill="1" applyBorder="1" applyAlignment="1">
      <alignment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distributed" wrapText="1"/>
    </xf>
    <xf numFmtId="0" fontId="2" fillId="32" borderId="11" xfId="0" applyFont="1" applyFill="1" applyBorder="1" applyAlignment="1">
      <alignment wrapText="1"/>
    </xf>
    <xf numFmtId="0" fontId="2" fillId="32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wrapText="1"/>
    </xf>
    <xf numFmtId="49" fontId="1" fillId="0" borderId="15" xfId="0" applyNumberFormat="1" applyFont="1" applyFill="1" applyBorder="1" applyAlignment="1">
      <alignment horizontal="right"/>
    </xf>
    <xf numFmtId="0" fontId="1" fillId="0" borderId="15" xfId="0" applyFont="1" applyFill="1" applyBorder="1" applyAlignment="1">
      <alignment horizontal="distributed"/>
    </xf>
    <xf numFmtId="0" fontId="5" fillId="0" borderId="0" xfId="0" applyFont="1" applyFill="1" applyAlignment="1">
      <alignment horizontal="center"/>
    </xf>
    <xf numFmtId="195" fontId="1" fillId="0" borderId="10" xfId="0" applyNumberFormat="1" applyFont="1" applyFill="1" applyBorder="1" applyAlignment="1">
      <alignment/>
    </xf>
    <xf numFmtId="195" fontId="1" fillId="0" borderId="16" xfId="0" applyNumberFormat="1" applyFont="1" applyFill="1" applyBorder="1" applyAlignment="1">
      <alignment/>
    </xf>
    <xf numFmtId="49" fontId="2" fillId="32" borderId="13" xfId="0" applyNumberFormat="1" applyFont="1" applyFill="1" applyBorder="1" applyAlignment="1">
      <alignment horizontal="right"/>
    </xf>
    <xf numFmtId="195" fontId="2" fillId="32" borderId="13" xfId="0" applyNumberFormat="1" applyFont="1" applyFill="1" applyBorder="1" applyAlignment="1">
      <alignment/>
    </xf>
    <xf numFmtId="195" fontId="2" fillId="32" borderId="17" xfId="0" applyNumberFormat="1" applyFont="1" applyFill="1" applyBorder="1" applyAlignment="1">
      <alignment/>
    </xf>
    <xf numFmtId="195" fontId="3" fillId="0" borderId="10" xfId="0" applyNumberFormat="1" applyFont="1" applyFill="1" applyBorder="1" applyAlignment="1">
      <alignment/>
    </xf>
    <xf numFmtId="195" fontId="3" fillId="0" borderId="16" xfId="0" applyNumberFormat="1" applyFont="1" applyFill="1" applyBorder="1" applyAlignment="1">
      <alignment/>
    </xf>
    <xf numFmtId="0" fontId="2" fillId="32" borderId="18" xfId="0" applyFont="1" applyFill="1" applyBorder="1" applyAlignment="1">
      <alignment wrapText="1"/>
    </xf>
    <xf numFmtId="0" fontId="2" fillId="32" borderId="19" xfId="0" applyFont="1" applyFill="1" applyBorder="1" applyAlignment="1">
      <alignment wrapText="1"/>
    </xf>
    <xf numFmtId="0" fontId="2" fillId="32" borderId="20" xfId="0" applyFont="1" applyFill="1" applyBorder="1" applyAlignment="1">
      <alignment/>
    </xf>
    <xf numFmtId="195" fontId="2" fillId="32" borderId="10" xfId="0" applyNumberFormat="1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195" fontId="2" fillId="32" borderId="10" xfId="0" applyNumberFormat="1" applyFont="1" applyFill="1" applyBorder="1" applyAlignment="1">
      <alignment horizontal="right"/>
    </xf>
    <xf numFmtId="195" fontId="2" fillId="0" borderId="10" xfId="0" applyNumberFormat="1" applyFont="1" applyFill="1" applyBorder="1" applyAlignment="1">
      <alignment/>
    </xf>
    <xf numFmtId="195" fontId="1" fillId="0" borderId="15" xfId="0" applyNumberFormat="1" applyFont="1" applyFill="1" applyBorder="1" applyAlignment="1">
      <alignment/>
    </xf>
    <xf numFmtId="195" fontId="2" fillId="32" borderId="16" xfId="0" applyNumberFormat="1" applyFont="1" applyFill="1" applyBorder="1" applyAlignment="1">
      <alignment/>
    </xf>
    <xf numFmtId="195" fontId="4" fillId="0" borderId="16" xfId="0" applyNumberFormat="1" applyFont="1" applyFill="1" applyBorder="1" applyAlignment="1">
      <alignment/>
    </xf>
    <xf numFmtId="195" fontId="2" fillId="32" borderId="16" xfId="0" applyNumberFormat="1" applyFont="1" applyFill="1" applyBorder="1" applyAlignment="1">
      <alignment horizontal="right"/>
    </xf>
    <xf numFmtId="195" fontId="2" fillId="0" borderId="16" xfId="0" applyNumberFormat="1" applyFont="1" applyFill="1" applyBorder="1" applyAlignment="1">
      <alignment/>
    </xf>
    <xf numFmtId="195" fontId="1" fillId="0" borderId="21" xfId="0" applyNumberFormat="1" applyFont="1" applyFill="1" applyBorder="1" applyAlignment="1">
      <alignment/>
    </xf>
    <xf numFmtId="195" fontId="2" fillId="32" borderId="22" xfId="0" applyNumberFormat="1" applyFont="1" applyFill="1" applyBorder="1" applyAlignment="1">
      <alignment/>
    </xf>
    <xf numFmtId="195" fontId="2" fillId="32" borderId="20" xfId="0" applyNumberFormat="1" applyFont="1" applyFill="1" applyBorder="1" applyAlignment="1">
      <alignment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195" fontId="1" fillId="0" borderId="0" xfId="0" applyNumberFormat="1" applyFont="1" applyFill="1" applyAlignment="1">
      <alignment/>
    </xf>
    <xf numFmtId="4" fontId="9" fillId="0" borderId="25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195" fontId="1" fillId="0" borderId="26" xfId="0" applyNumberFormat="1" applyFont="1" applyFill="1" applyBorder="1" applyAlignment="1">
      <alignment/>
    </xf>
    <xf numFmtId="195" fontId="1" fillId="0" borderId="27" xfId="0" applyNumberFormat="1" applyFont="1" applyFill="1" applyBorder="1" applyAlignment="1">
      <alignment/>
    </xf>
    <xf numFmtId="195" fontId="2" fillId="32" borderId="28" xfId="0" applyNumberFormat="1" applyFont="1" applyFill="1" applyBorder="1" applyAlignment="1">
      <alignment/>
    </xf>
    <xf numFmtId="195" fontId="2" fillId="32" borderId="27" xfId="0" applyNumberFormat="1" applyFont="1" applyFill="1" applyBorder="1" applyAlignment="1">
      <alignment/>
    </xf>
    <xf numFmtId="195" fontId="3" fillId="0" borderId="28" xfId="0" applyNumberFormat="1" applyFont="1" applyFill="1" applyBorder="1" applyAlignment="1">
      <alignment/>
    </xf>
    <xf numFmtId="195" fontId="3" fillId="0" borderId="27" xfId="0" applyNumberFormat="1" applyFont="1" applyFill="1" applyBorder="1" applyAlignment="1">
      <alignment/>
    </xf>
    <xf numFmtId="195" fontId="4" fillId="0" borderId="28" xfId="0" applyNumberFormat="1" applyFont="1" applyFill="1" applyBorder="1" applyAlignment="1">
      <alignment/>
    </xf>
    <xf numFmtId="195" fontId="4" fillId="0" borderId="27" xfId="0" applyNumberFormat="1" applyFont="1" applyFill="1" applyBorder="1" applyAlignment="1">
      <alignment/>
    </xf>
    <xf numFmtId="195" fontId="1" fillId="0" borderId="28" xfId="0" applyNumberFormat="1" applyFont="1" applyFill="1" applyBorder="1" applyAlignment="1">
      <alignment/>
    </xf>
    <xf numFmtId="4" fontId="49" fillId="33" borderId="25" xfId="0" applyNumberFormat="1" applyFont="1" applyFill="1" applyBorder="1" applyAlignment="1" applyProtection="1">
      <alignment horizontal="right" vertical="center" wrapText="1"/>
      <protection/>
    </xf>
    <xf numFmtId="4" fontId="49" fillId="34" borderId="25" xfId="0" applyNumberFormat="1" applyFont="1" applyFill="1" applyBorder="1" applyAlignment="1" applyProtection="1">
      <alignment horizontal="right" vertical="center" wrapText="1"/>
      <protection/>
    </xf>
    <xf numFmtId="4" fontId="49" fillId="0" borderId="25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86"/>
  <sheetViews>
    <sheetView tabSelected="1" view="pageBreakPreview" zoomScale="78" zoomScaleNormal="80" zoomScaleSheetLayoutView="78" workbookViewId="0" topLeftCell="A1">
      <selection activeCell="O94" sqref="M72:O94"/>
    </sheetView>
  </sheetViews>
  <sheetFormatPr defaultColWidth="9.140625" defaultRowHeight="12.75"/>
  <cols>
    <col min="1" max="1" width="45.7109375" style="2" customWidth="1"/>
    <col min="2" max="2" width="7.421875" style="2" customWidth="1"/>
    <col min="3" max="3" width="9.140625" style="2" customWidth="1"/>
    <col min="4" max="4" width="9.00390625" style="2" bestFit="1" customWidth="1"/>
    <col min="5" max="5" width="16.140625" style="2" customWidth="1"/>
    <col min="6" max="6" width="7.57421875" style="2" customWidth="1"/>
    <col min="7" max="7" width="17.140625" style="2" customWidth="1"/>
    <col min="8" max="8" width="16.140625" style="2" customWidth="1"/>
    <col min="9" max="12" width="9.140625" style="2" customWidth="1"/>
    <col min="13" max="13" width="11.8515625" style="2" customWidth="1"/>
    <col min="14" max="14" width="13.28125" style="2" customWidth="1"/>
    <col min="15" max="16384" width="9.140625" style="2" customWidth="1"/>
  </cols>
  <sheetData>
    <row r="1" spans="1:11" s="14" customFormat="1" ht="14.25" customHeight="1">
      <c r="A1" s="13"/>
      <c r="B1" s="13"/>
      <c r="F1" s="15" t="s">
        <v>47</v>
      </c>
      <c r="H1" s="16"/>
      <c r="I1" s="16"/>
      <c r="J1" s="16"/>
      <c r="K1" s="16"/>
    </row>
    <row r="2" spans="1:11" s="14" customFormat="1" ht="13.5" customHeight="1">
      <c r="A2" s="13"/>
      <c r="B2" s="13"/>
      <c r="F2" s="15" t="s">
        <v>26</v>
      </c>
      <c r="H2" s="16"/>
      <c r="I2" s="16"/>
      <c r="J2" s="16"/>
      <c r="K2" s="16"/>
    </row>
    <row r="3" spans="1:11" s="14" customFormat="1" ht="15.75" customHeight="1">
      <c r="A3" s="13"/>
      <c r="B3" s="13"/>
      <c r="F3" s="29" t="s">
        <v>70</v>
      </c>
      <c r="G3" s="30"/>
      <c r="H3" s="16"/>
      <c r="I3" s="16"/>
      <c r="J3" s="16"/>
      <c r="K3" s="16"/>
    </row>
    <row r="4" spans="1:11" s="14" customFormat="1" ht="15" customHeight="1">
      <c r="A4" s="13"/>
      <c r="B4" s="13"/>
      <c r="F4" s="15" t="s">
        <v>75</v>
      </c>
      <c r="H4" s="16"/>
      <c r="I4" s="16"/>
      <c r="J4" s="16"/>
      <c r="K4" s="16"/>
    </row>
    <row r="5" spans="1:4" ht="15.75">
      <c r="A5" s="17"/>
      <c r="B5" s="17"/>
      <c r="C5" s="17"/>
      <c r="D5" s="18" t="s">
        <v>25</v>
      </c>
    </row>
    <row r="6" spans="1:11" s="14" customFormat="1" ht="15.75" customHeight="1">
      <c r="A6" s="15"/>
      <c r="B6" s="15"/>
      <c r="C6" s="15"/>
      <c r="D6" s="15"/>
      <c r="F6" s="15"/>
      <c r="G6" s="19"/>
      <c r="H6" s="15"/>
      <c r="I6" s="15"/>
      <c r="J6" s="15"/>
      <c r="K6" s="15"/>
    </row>
    <row r="7" spans="1:8" ht="16.5">
      <c r="A7" s="89" t="s">
        <v>41</v>
      </c>
      <c r="B7" s="89"/>
      <c r="C7" s="89"/>
      <c r="D7" s="89"/>
      <c r="E7" s="89"/>
      <c r="F7" s="89"/>
      <c r="G7" s="89"/>
      <c r="H7" s="89"/>
    </row>
    <row r="8" spans="1:8" ht="16.5">
      <c r="A8" s="89" t="s">
        <v>69</v>
      </c>
      <c r="B8" s="89"/>
      <c r="C8" s="89"/>
      <c r="D8" s="89"/>
      <c r="E8" s="89"/>
      <c r="F8" s="89"/>
      <c r="G8" s="89"/>
      <c r="H8" s="89"/>
    </row>
    <row r="9" spans="1:8" ht="16.5">
      <c r="A9" s="89" t="s">
        <v>64</v>
      </c>
      <c r="B9" s="89"/>
      <c r="C9" s="89"/>
      <c r="D9" s="89"/>
      <c r="E9" s="89"/>
      <c r="F9" s="89"/>
      <c r="G9" s="89"/>
      <c r="H9" s="89"/>
    </row>
    <row r="10" spans="1:7" ht="16.5">
      <c r="A10" s="47"/>
      <c r="B10" s="47"/>
      <c r="C10" s="47"/>
      <c r="D10" s="47"/>
      <c r="E10" s="47"/>
      <c r="F10" s="47"/>
      <c r="G10" s="47"/>
    </row>
    <row r="11" spans="1:8" ht="16.5" thickBot="1">
      <c r="A11" s="92"/>
      <c r="B11" s="92"/>
      <c r="C11" s="92"/>
      <c r="D11" s="92"/>
      <c r="E11" s="92"/>
      <c r="F11" s="92"/>
      <c r="H11" s="18" t="s">
        <v>0</v>
      </c>
    </row>
    <row r="12" spans="1:8" ht="15.75">
      <c r="A12" s="95" t="s">
        <v>1</v>
      </c>
      <c r="B12" s="93" t="s">
        <v>40</v>
      </c>
      <c r="C12" s="93" t="s">
        <v>2</v>
      </c>
      <c r="D12" s="93" t="s">
        <v>3</v>
      </c>
      <c r="E12" s="93" t="s">
        <v>4</v>
      </c>
      <c r="F12" s="93" t="s">
        <v>5</v>
      </c>
      <c r="G12" s="90" t="s">
        <v>24</v>
      </c>
      <c r="H12" s="91"/>
    </row>
    <row r="13" spans="1:8" ht="34.5" customHeight="1" thickBot="1">
      <c r="A13" s="96"/>
      <c r="B13" s="94"/>
      <c r="C13" s="94"/>
      <c r="D13" s="94"/>
      <c r="E13" s="94"/>
      <c r="F13" s="94"/>
      <c r="G13" s="70" t="s">
        <v>76</v>
      </c>
      <c r="H13" s="71" t="s">
        <v>77</v>
      </c>
    </row>
    <row r="14" spans="1:9" ht="47.25">
      <c r="A14" s="39" t="s">
        <v>71</v>
      </c>
      <c r="B14" s="50" t="s">
        <v>73</v>
      </c>
      <c r="C14" s="40"/>
      <c r="D14" s="40"/>
      <c r="E14" s="41"/>
      <c r="F14" s="40"/>
      <c r="G14" s="51">
        <f aca="true" t="shared" si="0" ref="G14:H18">G15</f>
        <v>400.5</v>
      </c>
      <c r="H14" s="52">
        <f t="shared" si="0"/>
        <v>400.5</v>
      </c>
      <c r="I14" s="72"/>
    </row>
    <row r="15" spans="1:9" s="3" customFormat="1" ht="31.5">
      <c r="A15" s="42" t="s">
        <v>6</v>
      </c>
      <c r="B15" s="20" t="s">
        <v>73</v>
      </c>
      <c r="C15" s="20" t="s">
        <v>7</v>
      </c>
      <c r="D15" s="20"/>
      <c r="E15" s="37"/>
      <c r="F15" s="38"/>
      <c r="G15" s="58">
        <f t="shared" si="0"/>
        <v>400.5</v>
      </c>
      <c r="H15" s="63">
        <f t="shared" si="0"/>
        <v>400.5</v>
      </c>
      <c r="I15" s="72"/>
    </row>
    <row r="16" spans="1:9" s="6" customFormat="1" ht="54" customHeight="1">
      <c r="A16" s="22" t="s">
        <v>27</v>
      </c>
      <c r="B16" s="7" t="s">
        <v>73</v>
      </c>
      <c r="C16" s="4" t="s">
        <v>7</v>
      </c>
      <c r="D16" s="4" t="s">
        <v>16</v>
      </c>
      <c r="E16" s="26"/>
      <c r="F16" s="5"/>
      <c r="G16" s="53">
        <f t="shared" si="0"/>
        <v>400.5</v>
      </c>
      <c r="H16" s="54">
        <f t="shared" si="0"/>
        <v>400.5</v>
      </c>
      <c r="I16" s="72"/>
    </row>
    <row r="17" spans="1:9" s="10" customFormat="1" ht="15.75">
      <c r="A17" s="31" t="s">
        <v>48</v>
      </c>
      <c r="B17" s="32" t="s">
        <v>73</v>
      </c>
      <c r="C17" s="32" t="s">
        <v>7</v>
      </c>
      <c r="D17" s="32" t="s">
        <v>16</v>
      </c>
      <c r="E17" s="33" t="s">
        <v>42</v>
      </c>
      <c r="F17" s="9"/>
      <c r="G17" s="59">
        <f t="shared" si="0"/>
        <v>400.5</v>
      </c>
      <c r="H17" s="64">
        <f t="shared" si="0"/>
        <v>400.5</v>
      </c>
      <c r="I17" s="72"/>
    </row>
    <row r="18" spans="1:9" ht="15.75">
      <c r="A18" s="23" t="s">
        <v>28</v>
      </c>
      <c r="B18" s="7" t="s">
        <v>73</v>
      </c>
      <c r="C18" s="7" t="s">
        <v>7</v>
      </c>
      <c r="D18" s="7" t="s">
        <v>16</v>
      </c>
      <c r="E18" s="27" t="s">
        <v>49</v>
      </c>
      <c r="F18" s="11"/>
      <c r="G18" s="48">
        <f t="shared" si="0"/>
        <v>400.5</v>
      </c>
      <c r="H18" s="49">
        <f t="shared" si="0"/>
        <v>400.5</v>
      </c>
      <c r="I18" s="72"/>
    </row>
    <row r="19" spans="1:9" ht="81.75" customHeight="1">
      <c r="A19" s="23" t="s">
        <v>33</v>
      </c>
      <c r="B19" s="7" t="s">
        <v>73</v>
      </c>
      <c r="C19" s="7" t="s">
        <v>7</v>
      </c>
      <c r="D19" s="7" t="s">
        <v>16</v>
      </c>
      <c r="E19" s="27" t="s">
        <v>49</v>
      </c>
      <c r="F19" s="11">
        <v>100</v>
      </c>
      <c r="G19" s="48">
        <v>400.5</v>
      </c>
      <c r="H19" s="49">
        <v>400.5</v>
      </c>
      <c r="I19" s="72"/>
    </row>
    <row r="20" spans="1:9" ht="63">
      <c r="A20" s="43" t="s">
        <v>72</v>
      </c>
      <c r="B20" s="20" t="s">
        <v>74</v>
      </c>
      <c r="C20" s="36"/>
      <c r="D20" s="20"/>
      <c r="E20" s="20"/>
      <c r="F20" s="20"/>
      <c r="G20" s="58">
        <f>G21+G36+G52+G47+G64+G42</f>
        <v>3423.2</v>
      </c>
      <c r="H20" s="63">
        <f>H21+H36+H52+H47+H64+H42</f>
        <v>3423.2</v>
      </c>
      <c r="I20" s="72"/>
    </row>
    <row r="21" spans="1:9" ht="31.5">
      <c r="A21" s="42" t="s">
        <v>6</v>
      </c>
      <c r="B21" s="20" t="s">
        <v>74</v>
      </c>
      <c r="C21" s="20" t="s">
        <v>7</v>
      </c>
      <c r="D21" s="20"/>
      <c r="E21" s="20"/>
      <c r="F21" s="20"/>
      <c r="G21" s="60">
        <f>G22+G28</f>
        <v>770.3</v>
      </c>
      <c r="H21" s="65">
        <f>H22+H28</f>
        <v>887.6</v>
      </c>
      <c r="I21" s="72"/>
    </row>
    <row r="22" spans="1:9" s="6" customFormat="1" ht="84.75" customHeight="1">
      <c r="A22" s="22" t="s">
        <v>10</v>
      </c>
      <c r="B22" s="4" t="s">
        <v>74</v>
      </c>
      <c r="C22" s="4" t="s">
        <v>7</v>
      </c>
      <c r="D22" s="4" t="s">
        <v>11</v>
      </c>
      <c r="E22" s="26"/>
      <c r="F22" s="5"/>
      <c r="G22" s="53">
        <f>G23</f>
        <v>587.5</v>
      </c>
      <c r="H22" s="54">
        <f>H23</f>
        <v>683.2</v>
      </c>
      <c r="I22" s="72"/>
    </row>
    <row r="23" spans="1:9" s="10" customFormat="1" ht="15.75">
      <c r="A23" s="31" t="s">
        <v>48</v>
      </c>
      <c r="B23" s="32" t="s">
        <v>74</v>
      </c>
      <c r="C23" s="32" t="s">
        <v>7</v>
      </c>
      <c r="D23" s="32" t="s">
        <v>11</v>
      </c>
      <c r="E23" s="33" t="s">
        <v>42</v>
      </c>
      <c r="F23" s="9"/>
      <c r="G23" s="59">
        <f>G24</f>
        <v>587.5</v>
      </c>
      <c r="H23" s="64">
        <f>H24</f>
        <v>683.2</v>
      </c>
      <c r="I23" s="72"/>
    </row>
    <row r="24" spans="1:9" ht="15.75">
      <c r="A24" s="23" t="s">
        <v>9</v>
      </c>
      <c r="B24" s="7" t="s">
        <v>74</v>
      </c>
      <c r="C24" s="7" t="s">
        <v>7</v>
      </c>
      <c r="D24" s="7" t="s">
        <v>11</v>
      </c>
      <c r="E24" s="27" t="s">
        <v>50</v>
      </c>
      <c r="F24" s="11"/>
      <c r="G24" s="48">
        <f>G25+G26+G27</f>
        <v>587.5</v>
      </c>
      <c r="H24" s="49">
        <f>H25+H26+H27</f>
        <v>683.2</v>
      </c>
      <c r="I24" s="72"/>
    </row>
    <row r="25" spans="1:9" ht="82.5" customHeight="1">
      <c r="A25" s="23" t="s">
        <v>33</v>
      </c>
      <c r="B25" s="7" t="s">
        <v>74</v>
      </c>
      <c r="C25" s="7" t="s">
        <v>7</v>
      </c>
      <c r="D25" s="7" t="s">
        <v>11</v>
      </c>
      <c r="E25" s="27" t="s">
        <v>50</v>
      </c>
      <c r="F25" s="11">
        <v>100</v>
      </c>
      <c r="G25" s="48">
        <v>313.3</v>
      </c>
      <c r="H25" s="49">
        <v>313.3</v>
      </c>
      <c r="I25" s="72"/>
    </row>
    <row r="26" spans="1:9" ht="47.25">
      <c r="A26" s="23" t="s">
        <v>62</v>
      </c>
      <c r="B26" s="7" t="s">
        <v>74</v>
      </c>
      <c r="C26" s="7" t="s">
        <v>7</v>
      </c>
      <c r="D26" s="7" t="s">
        <v>11</v>
      </c>
      <c r="E26" s="27" t="s">
        <v>50</v>
      </c>
      <c r="F26" s="11">
        <v>200</v>
      </c>
      <c r="G26" s="48">
        <v>269.8</v>
      </c>
      <c r="H26" s="49">
        <f>269.8-1.8+93.8</f>
        <v>361.8</v>
      </c>
      <c r="I26" s="72"/>
    </row>
    <row r="27" spans="1:9" ht="15.75">
      <c r="A27" s="23" t="s">
        <v>34</v>
      </c>
      <c r="B27" s="7" t="s">
        <v>74</v>
      </c>
      <c r="C27" s="7" t="s">
        <v>7</v>
      </c>
      <c r="D27" s="7" t="s">
        <v>11</v>
      </c>
      <c r="E27" s="27" t="s">
        <v>50</v>
      </c>
      <c r="F27" s="8">
        <v>800</v>
      </c>
      <c r="G27" s="48">
        <v>4.4</v>
      </c>
      <c r="H27" s="49">
        <f>4.4+3.7</f>
        <v>8.100000000000001</v>
      </c>
      <c r="I27" s="72"/>
    </row>
    <row r="28" spans="1:9" ht="15.75">
      <c r="A28" s="22" t="s">
        <v>12</v>
      </c>
      <c r="B28" s="4" t="s">
        <v>74</v>
      </c>
      <c r="C28" s="4" t="s">
        <v>7</v>
      </c>
      <c r="D28" s="4" t="s">
        <v>13</v>
      </c>
      <c r="E28" s="26"/>
      <c r="F28" s="5"/>
      <c r="G28" s="61">
        <f>G29</f>
        <v>182.8</v>
      </c>
      <c r="H28" s="66">
        <f>H29</f>
        <v>204.4</v>
      </c>
      <c r="I28" s="72"/>
    </row>
    <row r="29" spans="1:9" ht="15.75">
      <c r="A29" s="31" t="s">
        <v>48</v>
      </c>
      <c r="B29" s="32" t="s">
        <v>74</v>
      </c>
      <c r="C29" s="32" t="s">
        <v>7</v>
      </c>
      <c r="D29" s="32" t="s">
        <v>13</v>
      </c>
      <c r="E29" s="33" t="s">
        <v>42</v>
      </c>
      <c r="F29" s="9"/>
      <c r="G29" s="59">
        <f>G30+G34</f>
        <v>182.8</v>
      </c>
      <c r="H29" s="64">
        <f>H30+H34+H32</f>
        <v>204.4</v>
      </c>
      <c r="I29" s="72"/>
    </row>
    <row r="30" spans="1:9" ht="31.5">
      <c r="A30" s="23" t="s">
        <v>22</v>
      </c>
      <c r="B30" s="7" t="s">
        <v>74</v>
      </c>
      <c r="C30" s="7" t="s">
        <v>7</v>
      </c>
      <c r="D30" s="7">
        <v>13</v>
      </c>
      <c r="E30" s="27" t="s">
        <v>51</v>
      </c>
      <c r="F30" s="1"/>
      <c r="G30" s="48">
        <f>G31</f>
        <v>178.5</v>
      </c>
      <c r="H30" s="49">
        <f>H31</f>
        <v>181.1</v>
      </c>
      <c r="I30" s="72"/>
    </row>
    <row r="31" spans="1:9" ht="19.5" customHeight="1">
      <c r="A31" s="23" t="s">
        <v>34</v>
      </c>
      <c r="B31" s="7" t="s">
        <v>74</v>
      </c>
      <c r="C31" s="7" t="s">
        <v>7</v>
      </c>
      <c r="D31" s="7">
        <v>13</v>
      </c>
      <c r="E31" s="27" t="s">
        <v>51</v>
      </c>
      <c r="F31" s="8">
        <v>800</v>
      </c>
      <c r="G31" s="48">
        <v>178.5</v>
      </c>
      <c r="H31" s="49">
        <f>178.5+2.6</f>
        <v>181.1</v>
      </c>
      <c r="I31" s="72"/>
    </row>
    <row r="32" spans="1:9" ht="77.25" customHeight="1">
      <c r="A32" s="23" t="s">
        <v>78</v>
      </c>
      <c r="B32" s="7" t="s">
        <v>74</v>
      </c>
      <c r="C32" s="7" t="s">
        <v>7</v>
      </c>
      <c r="D32" s="7">
        <v>13</v>
      </c>
      <c r="E32" s="27" t="s">
        <v>79</v>
      </c>
      <c r="F32" s="8"/>
      <c r="G32" s="77">
        <f>G33</f>
        <v>0</v>
      </c>
      <c r="H32" s="78">
        <f>H33</f>
        <v>19</v>
      </c>
      <c r="I32" s="72"/>
    </row>
    <row r="33" spans="1:9" ht="21.75" customHeight="1">
      <c r="A33" s="23" t="s">
        <v>38</v>
      </c>
      <c r="B33" s="7" t="s">
        <v>74</v>
      </c>
      <c r="C33" s="7" t="s">
        <v>7</v>
      </c>
      <c r="D33" s="7">
        <v>13</v>
      </c>
      <c r="E33" s="27" t="s">
        <v>79</v>
      </c>
      <c r="F33" s="8" t="s">
        <v>23</v>
      </c>
      <c r="G33" s="77">
        <v>0</v>
      </c>
      <c r="H33" s="78">
        <v>19</v>
      </c>
      <c r="I33" s="72"/>
    </row>
    <row r="34" spans="1:9" ht="18.75" customHeight="1">
      <c r="A34" s="23" t="s">
        <v>60</v>
      </c>
      <c r="B34" s="7" t="s">
        <v>74</v>
      </c>
      <c r="C34" s="7" t="s">
        <v>7</v>
      </c>
      <c r="D34" s="7" t="s">
        <v>13</v>
      </c>
      <c r="E34" s="27" t="s">
        <v>61</v>
      </c>
      <c r="F34" s="8"/>
      <c r="G34" s="48">
        <f>G35</f>
        <v>4.3</v>
      </c>
      <c r="H34" s="49">
        <f>H35</f>
        <v>4.3</v>
      </c>
      <c r="I34" s="72"/>
    </row>
    <row r="35" spans="1:9" ht="47.25">
      <c r="A35" s="23" t="s">
        <v>62</v>
      </c>
      <c r="B35" s="7" t="s">
        <v>74</v>
      </c>
      <c r="C35" s="7" t="s">
        <v>7</v>
      </c>
      <c r="D35" s="7" t="s">
        <v>13</v>
      </c>
      <c r="E35" s="27" t="s">
        <v>61</v>
      </c>
      <c r="F35" s="8">
        <v>200</v>
      </c>
      <c r="G35" s="48">
        <v>4.3</v>
      </c>
      <c r="H35" s="49">
        <v>4.3</v>
      </c>
      <c r="I35" s="72"/>
    </row>
    <row r="36" spans="1:9" s="3" customFormat="1" ht="25.5" customHeight="1">
      <c r="A36" s="25" t="s">
        <v>29</v>
      </c>
      <c r="B36" s="20" t="s">
        <v>74</v>
      </c>
      <c r="C36" s="20" t="s">
        <v>16</v>
      </c>
      <c r="D36" s="20"/>
      <c r="E36" s="28"/>
      <c r="F36" s="21"/>
      <c r="G36" s="58">
        <f aca="true" t="shared" si="1" ref="G36:H38">G37</f>
        <v>86.4</v>
      </c>
      <c r="H36" s="63">
        <f t="shared" si="1"/>
        <v>86.4</v>
      </c>
      <c r="I36" s="72"/>
    </row>
    <row r="37" spans="1:9" s="6" customFormat="1" ht="31.5">
      <c r="A37" s="24" t="s">
        <v>30</v>
      </c>
      <c r="B37" s="4" t="s">
        <v>74</v>
      </c>
      <c r="C37" s="4" t="s">
        <v>16</v>
      </c>
      <c r="D37" s="4" t="s">
        <v>8</v>
      </c>
      <c r="E37" s="26"/>
      <c r="F37" s="5"/>
      <c r="G37" s="53">
        <f t="shared" si="1"/>
        <v>86.4</v>
      </c>
      <c r="H37" s="54">
        <f t="shared" si="1"/>
        <v>86.4</v>
      </c>
      <c r="I37" s="72"/>
    </row>
    <row r="38" spans="1:9" ht="15.75">
      <c r="A38" s="31" t="s">
        <v>48</v>
      </c>
      <c r="B38" s="32" t="s">
        <v>74</v>
      </c>
      <c r="C38" s="32" t="s">
        <v>16</v>
      </c>
      <c r="D38" s="32" t="s">
        <v>8</v>
      </c>
      <c r="E38" s="33" t="s">
        <v>42</v>
      </c>
      <c r="F38" s="9"/>
      <c r="G38" s="59">
        <f t="shared" si="1"/>
        <v>86.4</v>
      </c>
      <c r="H38" s="64">
        <f t="shared" si="1"/>
        <v>86.4</v>
      </c>
      <c r="I38" s="72"/>
    </row>
    <row r="39" spans="1:9" ht="47.25">
      <c r="A39" s="23" t="s">
        <v>31</v>
      </c>
      <c r="B39" s="7" t="s">
        <v>74</v>
      </c>
      <c r="C39" s="7" t="s">
        <v>16</v>
      </c>
      <c r="D39" s="7" t="s">
        <v>8</v>
      </c>
      <c r="E39" s="27" t="s">
        <v>43</v>
      </c>
      <c r="F39" s="11"/>
      <c r="G39" s="48">
        <f>G40+G41</f>
        <v>86.4</v>
      </c>
      <c r="H39" s="49">
        <f>H40+H41</f>
        <v>86.4</v>
      </c>
      <c r="I39" s="72"/>
    </row>
    <row r="40" spans="1:9" ht="81" customHeight="1">
      <c r="A40" s="23" t="s">
        <v>33</v>
      </c>
      <c r="B40" s="7" t="s">
        <v>74</v>
      </c>
      <c r="C40" s="7" t="s">
        <v>16</v>
      </c>
      <c r="D40" s="7" t="s">
        <v>8</v>
      </c>
      <c r="E40" s="27" t="s">
        <v>43</v>
      </c>
      <c r="F40" s="11">
        <v>100</v>
      </c>
      <c r="G40" s="48">
        <v>79.7</v>
      </c>
      <c r="H40" s="49">
        <v>79.7</v>
      </c>
      <c r="I40" s="72"/>
    </row>
    <row r="41" spans="1:9" ht="47.25">
      <c r="A41" s="23" t="s">
        <v>62</v>
      </c>
      <c r="B41" s="7" t="s">
        <v>74</v>
      </c>
      <c r="C41" s="7" t="s">
        <v>16</v>
      </c>
      <c r="D41" s="7" t="s">
        <v>8</v>
      </c>
      <c r="E41" s="27" t="s">
        <v>43</v>
      </c>
      <c r="F41" s="11">
        <v>200</v>
      </c>
      <c r="G41" s="48">
        <v>6.7</v>
      </c>
      <c r="H41" s="49">
        <v>6.7</v>
      </c>
      <c r="I41" s="72"/>
    </row>
    <row r="42" spans="1:9" ht="47.25">
      <c r="A42" s="25" t="s">
        <v>80</v>
      </c>
      <c r="B42" s="20" t="s">
        <v>74</v>
      </c>
      <c r="C42" s="20" t="s">
        <v>8</v>
      </c>
      <c r="D42" s="20"/>
      <c r="E42" s="20"/>
      <c r="F42" s="28"/>
      <c r="G42" s="79">
        <f>G43</f>
        <v>0</v>
      </c>
      <c r="H42" s="80">
        <f>H43</f>
        <v>28.7</v>
      </c>
      <c r="I42" s="72"/>
    </row>
    <row r="43" spans="1:9" ht="15.75">
      <c r="A43" s="24" t="s">
        <v>81</v>
      </c>
      <c r="B43" s="4" t="s">
        <v>74</v>
      </c>
      <c r="C43" s="4" t="s">
        <v>8</v>
      </c>
      <c r="D43" s="4" t="s">
        <v>82</v>
      </c>
      <c r="E43" s="26"/>
      <c r="F43" s="5"/>
      <c r="G43" s="81">
        <f aca="true" t="shared" si="2" ref="G43:H45">G44</f>
        <v>0</v>
      </c>
      <c r="H43" s="82">
        <f t="shared" si="2"/>
        <v>28.7</v>
      </c>
      <c r="I43" s="72"/>
    </row>
    <row r="44" spans="1:9" ht="15.75">
      <c r="A44" s="31" t="s">
        <v>83</v>
      </c>
      <c r="B44" s="32" t="s">
        <v>74</v>
      </c>
      <c r="C44" s="32" t="s">
        <v>8</v>
      </c>
      <c r="D44" s="32" t="s">
        <v>82</v>
      </c>
      <c r="E44" s="33" t="s">
        <v>42</v>
      </c>
      <c r="F44" s="9"/>
      <c r="G44" s="83">
        <f t="shared" si="2"/>
        <v>0</v>
      </c>
      <c r="H44" s="84">
        <f t="shared" si="2"/>
        <v>28.7</v>
      </c>
      <c r="I44" s="72"/>
    </row>
    <row r="45" spans="1:9" ht="47.25">
      <c r="A45" s="23" t="s">
        <v>84</v>
      </c>
      <c r="B45" s="7" t="s">
        <v>74</v>
      </c>
      <c r="C45" s="7" t="s">
        <v>8</v>
      </c>
      <c r="D45" s="7" t="s">
        <v>82</v>
      </c>
      <c r="E45" s="27" t="s">
        <v>85</v>
      </c>
      <c r="F45" s="11"/>
      <c r="G45" s="85">
        <f t="shared" si="2"/>
        <v>0</v>
      </c>
      <c r="H45" s="78">
        <f t="shared" si="2"/>
        <v>28.7</v>
      </c>
      <c r="I45" s="72"/>
    </row>
    <row r="46" spans="1:9" ht="31.5">
      <c r="A46" s="23" t="s">
        <v>86</v>
      </c>
      <c r="B46" s="7" t="s">
        <v>74</v>
      </c>
      <c r="C46" s="7" t="s">
        <v>8</v>
      </c>
      <c r="D46" s="7" t="s">
        <v>82</v>
      </c>
      <c r="E46" s="27" t="s">
        <v>85</v>
      </c>
      <c r="F46" s="8">
        <v>200</v>
      </c>
      <c r="G46" s="85">
        <v>0</v>
      </c>
      <c r="H46" s="78">
        <v>28.7</v>
      </c>
      <c r="I46" s="72"/>
    </row>
    <row r="47" spans="1:9" ht="24.75" customHeight="1">
      <c r="A47" s="25" t="s">
        <v>44</v>
      </c>
      <c r="B47" s="20" t="s">
        <v>74</v>
      </c>
      <c r="C47" s="20" t="s">
        <v>11</v>
      </c>
      <c r="D47" s="20"/>
      <c r="E47" s="28"/>
      <c r="F47" s="21"/>
      <c r="G47" s="58">
        <f aca="true" t="shared" si="3" ref="G47:H50">G48</f>
        <v>292.7</v>
      </c>
      <c r="H47" s="63">
        <f t="shared" si="3"/>
        <v>190.7</v>
      </c>
      <c r="I47" s="72"/>
    </row>
    <row r="48" spans="1:9" ht="15.75">
      <c r="A48" s="24" t="s">
        <v>45</v>
      </c>
      <c r="B48" s="4" t="s">
        <v>74</v>
      </c>
      <c r="C48" s="4" t="s">
        <v>11</v>
      </c>
      <c r="D48" s="4" t="s">
        <v>46</v>
      </c>
      <c r="E48" s="26"/>
      <c r="F48" s="5"/>
      <c r="G48" s="53">
        <f t="shared" si="3"/>
        <v>292.7</v>
      </c>
      <c r="H48" s="54">
        <f t="shared" si="3"/>
        <v>190.7</v>
      </c>
      <c r="I48" s="72"/>
    </row>
    <row r="49" spans="1:9" ht="15.75">
      <c r="A49" s="31" t="s">
        <v>48</v>
      </c>
      <c r="B49" s="32" t="s">
        <v>74</v>
      </c>
      <c r="C49" s="32" t="s">
        <v>11</v>
      </c>
      <c r="D49" s="32" t="s">
        <v>46</v>
      </c>
      <c r="E49" s="33" t="s">
        <v>42</v>
      </c>
      <c r="F49" s="9"/>
      <c r="G49" s="59">
        <f t="shared" si="3"/>
        <v>292.7</v>
      </c>
      <c r="H49" s="64">
        <f t="shared" si="3"/>
        <v>190.7</v>
      </c>
      <c r="I49" s="72"/>
    </row>
    <row r="50" spans="1:9" ht="65.25" customHeight="1">
      <c r="A50" s="23" t="s">
        <v>19</v>
      </c>
      <c r="B50" s="7" t="s">
        <v>74</v>
      </c>
      <c r="C50" s="7" t="s">
        <v>11</v>
      </c>
      <c r="D50" s="7" t="s">
        <v>46</v>
      </c>
      <c r="E50" s="27" t="s">
        <v>52</v>
      </c>
      <c r="F50" s="11"/>
      <c r="G50" s="48">
        <f t="shared" si="3"/>
        <v>292.7</v>
      </c>
      <c r="H50" s="49">
        <f t="shared" si="3"/>
        <v>190.7</v>
      </c>
      <c r="I50" s="72"/>
    </row>
    <row r="51" spans="1:9" ht="47.25">
      <c r="A51" s="23" t="s">
        <v>62</v>
      </c>
      <c r="B51" s="7" t="s">
        <v>74</v>
      </c>
      <c r="C51" s="7" t="s">
        <v>11</v>
      </c>
      <c r="D51" s="7" t="s">
        <v>46</v>
      </c>
      <c r="E51" s="27" t="s">
        <v>52</v>
      </c>
      <c r="F51" s="7" t="s">
        <v>35</v>
      </c>
      <c r="G51" s="48">
        <v>292.7</v>
      </c>
      <c r="H51" s="49">
        <f>292.7-102</f>
        <v>190.7</v>
      </c>
      <c r="I51" s="72"/>
    </row>
    <row r="52" spans="1:9" s="3" customFormat="1" ht="31.5">
      <c r="A52" s="25" t="s">
        <v>14</v>
      </c>
      <c r="B52" s="20" t="s">
        <v>74</v>
      </c>
      <c r="C52" s="20" t="s">
        <v>15</v>
      </c>
      <c r="D52" s="20"/>
      <c r="E52" s="28"/>
      <c r="F52" s="21"/>
      <c r="G52" s="58">
        <f>G53</f>
        <v>590.1</v>
      </c>
      <c r="H52" s="63">
        <f>H53</f>
        <v>546.1</v>
      </c>
      <c r="I52" s="72"/>
    </row>
    <row r="53" spans="1:9" s="6" customFormat="1" ht="15.75">
      <c r="A53" s="24" t="s">
        <v>17</v>
      </c>
      <c r="B53" s="4" t="s">
        <v>74</v>
      </c>
      <c r="C53" s="4" t="s">
        <v>15</v>
      </c>
      <c r="D53" s="4" t="s">
        <v>8</v>
      </c>
      <c r="E53" s="26"/>
      <c r="F53" s="5"/>
      <c r="G53" s="53">
        <f>G54+G57</f>
        <v>590.1</v>
      </c>
      <c r="H53" s="54">
        <f>H54+H57</f>
        <v>546.1</v>
      </c>
      <c r="I53" s="72"/>
    </row>
    <row r="54" spans="1:9" s="6" customFormat="1" ht="31.5">
      <c r="A54" s="34" t="s">
        <v>58</v>
      </c>
      <c r="B54" s="32" t="s">
        <v>74</v>
      </c>
      <c r="C54" s="32" t="s">
        <v>15</v>
      </c>
      <c r="D54" s="32" t="s">
        <v>8</v>
      </c>
      <c r="E54" s="33" t="s">
        <v>57</v>
      </c>
      <c r="F54" s="9"/>
      <c r="G54" s="59">
        <f>G55</f>
        <v>49.4</v>
      </c>
      <c r="H54" s="64">
        <f>H55</f>
        <v>49.4</v>
      </c>
      <c r="I54" s="72"/>
    </row>
    <row r="55" spans="1:9" s="6" customFormat="1" ht="15.75">
      <c r="A55" s="35" t="s">
        <v>59</v>
      </c>
      <c r="B55" s="7" t="s">
        <v>74</v>
      </c>
      <c r="C55" s="7" t="s">
        <v>15</v>
      </c>
      <c r="D55" s="7" t="s">
        <v>8</v>
      </c>
      <c r="E55" s="27" t="s">
        <v>56</v>
      </c>
      <c r="F55" s="11"/>
      <c r="G55" s="48">
        <f>G56</f>
        <v>49.4</v>
      </c>
      <c r="H55" s="49">
        <f>H56</f>
        <v>49.4</v>
      </c>
      <c r="I55" s="72"/>
    </row>
    <row r="56" spans="1:9" s="6" customFormat="1" ht="47.25">
      <c r="A56" s="23" t="s">
        <v>63</v>
      </c>
      <c r="B56" s="7" t="s">
        <v>74</v>
      </c>
      <c r="C56" s="7" t="s">
        <v>15</v>
      </c>
      <c r="D56" s="7" t="s">
        <v>8</v>
      </c>
      <c r="E56" s="27" t="s">
        <v>56</v>
      </c>
      <c r="F56" s="7" t="s">
        <v>35</v>
      </c>
      <c r="G56" s="48">
        <v>49.4</v>
      </c>
      <c r="H56" s="49">
        <v>49.4</v>
      </c>
      <c r="I56" s="72"/>
    </row>
    <row r="57" spans="1:9" s="6" customFormat="1" ht="15.75">
      <c r="A57" s="31" t="s">
        <v>48</v>
      </c>
      <c r="B57" s="32" t="s">
        <v>74</v>
      </c>
      <c r="C57" s="32" t="s">
        <v>15</v>
      </c>
      <c r="D57" s="32" t="s">
        <v>8</v>
      </c>
      <c r="E57" s="33" t="s">
        <v>42</v>
      </c>
      <c r="F57" s="9"/>
      <c r="G57" s="59">
        <f>G58+G60+G62</f>
        <v>540.7</v>
      </c>
      <c r="H57" s="64">
        <f>H58+H60+H62</f>
        <v>496.7</v>
      </c>
      <c r="I57" s="72"/>
    </row>
    <row r="58" spans="1:9" ht="15.75">
      <c r="A58" s="23" t="s">
        <v>18</v>
      </c>
      <c r="B58" s="7" t="s">
        <v>74</v>
      </c>
      <c r="C58" s="7" t="s">
        <v>15</v>
      </c>
      <c r="D58" s="7" t="s">
        <v>8</v>
      </c>
      <c r="E58" s="27" t="s">
        <v>53</v>
      </c>
      <c r="F58" s="11"/>
      <c r="G58" s="48">
        <f>G59</f>
        <v>455.2</v>
      </c>
      <c r="H58" s="49">
        <f>H59</f>
        <v>448</v>
      </c>
      <c r="I58" s="72"/>
    </row>
    <row r="59" spans="1:9" ht="47.25">
      <c r="A59" s="23" t="s">
        <v>62</v>
      </c>
      <c r="B59" s="7" t="s">
        <v>74</v>
      </c>
      <c r="C59" s="7" t="s">
        <v>15</v>
      </c>
      <c r="D59" s="7" t="s">
        <v>8</v>
      </c>
      <c r="E59" s="27" t="s">
        <v>53</v>
      </c>
      <c r="F59" s="11">
        <v>200</v>
      </c>
      <c r="G59" s="48">
        <v>455.2</v>
      </c>
      <c r="H59" s="49">
        <f>455.2-7.2</f>
        <v>448</v>
      </c>
      <c r="I59" s="72"/>
    </row>
    <row r="60" spans="1:9" ht="15.75">
      <c r="A60" s="23" t="s">
        <v>20</v>
      </c>
      <c r="B60" s="7" t="s">
        <v>74</v>
      </c>
      <c r="C60" s="7" t="s">
        <v>15</v>
      </c>
      <c r="D60" s="7" t="s">
        <v>8</v>
      </c>
      <c r="E60" s="27" t="s">
        <v>54</v>
      </c>
      <c r="F60" s="11"/>
      <c r="G60" s="48">
        <f>G61</f>
        <v>24</v>
      </c>
      <c r="H60" s="49">
        <f>H61</f>
        <v>24</v>
      </c>
      <c r="I60" s="72"/>
    </row>
    <row r="61" spans="1:9" ht="47.25">
      <c r="A61" s="23" t="s">
        <v>62</v>
      </c>
      <c r="B61" s="7" t="s">
        <v>74</v>
      </c>
      <c r="C61" s="7" t="s">
        <v>15</v>
      </c>
      <c r="D61" s="7" t="s">
        <v>8</v>
      </c>
      <c r="E61" s="27" t="s">
        <v>54</v>
      </c>
      <c r="F61" s="7" t="s">
        <v>35</v>
      </c>
      <c r="G61" s="48">
        <v>24</v>
      </c>
      <c r="H61" s="49">
        <v>24</v>
      </c>
      <c r="I61" s="72"/>
    </row>
    <row r="62" spans="1:9" ht="31.5">
      <c r="A62" s="23" t="s">
        <v>21</v>
      </c>
      <c r="B62" s="7" t="s">
        <v>74</v>
      </c>
      <c r="C62" s="7" t="s">
        <v>15</v>
      </c>
      <c r="D62" s="7" t="s">
        <v>8</v>
      </c>
      <c r="E62" s="27" t="s">
        <v>55</v>
      </c>
      <c r="F62" s="11"/>
      <c r="G62" s="48">
        <f>G63</f>
        <v>61.5</v>
      </c>
      <c r="H62" s="49">
        <f>H63</f>
        <v>24.700000000000003</v>
      </c>
      <c r="I62" s="72"/>
    </row>
    <row r="63" spans="1:9" ht="47.25">
      <c r="A63" s="23" t="s">
        <v>62</v>
      </c>
      <c r="B63" s="7" t="s">
        <v>74</v>
      </c>
      <c r="C63" s="7" t="s">
        <v>15</v>
      </c>
      <c r="D63" s="7" t="s">
        <v>8</v>
      </c>
      <c r="E63" s="27" t="s">
        <v>55</v>
      </c>
      <c r="F63" s="7" t="s">
        <v>35</v>
      </c>
      <c r="G63" s="48">
        <v>61.5</v>
      </c>
      <c r="H63" s="49">
        <f>61.5-10.4-26.4</f>
        <v>24.700000000000003</v>
      </c>
      <c r="I63" s="72"/>
    </row>
    <row r="64" spans="1:9" ht="78.75">
      <c r="A64" s="25" t="s">
        <v>39</v>
      </c>
      <c r="B64" s="20" t="s">
        <v>74</v>
      </c>
      <c r="C64" s="20" t="s">
        <v>36</v>
      </c>
      <c r="D64" s="20"/>
      <c r="E64" s="28"/>
      <c r="F64" s="21"/>
      <c r="G64" s="58">
        <f>G65</f>
        <v>1683.7</v>
      </c>
      <c r="H64" s="63">
        <f>H65</f>
        <v>1683.7</v>
      </c>
      <c r="I64" s="72"/>
    </row>
    <row r="65" spans="1:9" ht="31.5">
      <c r="A65" s="23" t="s">
        <v>37</v>
      </c>
      <c r="B65" s="4" t="s">
        <v>74</v>
      </c>
      <c r="C65" s="7" t="s">
        <v>36</v>
      </c>
      <c r="D65" s="7" t="s">
        <v>8</v>
      </c>
      <c r="E65" s="27"/>
      <c r="F65" s="7"/>
      <c r="G65" s="48">
        <f>G66</f>
        <v>1683.7</v>
      </c>
      <c r="H65" s="49">
        <f>H66</f>
        <v>1683.7</v>
      </c>
      <c r="I65" s="72"/>
    </row>
    <row r="66" spans="1:9" ht="15.75">
      <c r="A66" s="31" t="s">
        <v>48</v>
      </c>
      <c r="B66" s="4" t="s">
        <v>74</v>
      </c>
      <c r="C66" s="7" t="s">
        <v>36</v>
      </c>
      <c r="D66" s="7" t="s">
        <v>8</v>
      </c>
      <c r="E66" s="33" t="s">
        <v>42</v>
      </c>
      <c r="F66" s="7"/>
      <c r="G66" s="48">
        <f>G67+G72</f>
        <v>1683.7</v>
      </c>
      <c r="H66" s="49">
        <f>H67+H72+H69</f>
        <v>1683.7</v>
      </c>
      <c r="I66" s="72"/>
    </row>
    <row r="67" spans="1:9" ht="78.75">
      <c r="A67" s="23" t="s">
        <v>65</v>
      </c>
      <c r="B67" s="7" t="s">
        <v>74</v>
      </c>
      <c r="C67" s="7" t="s">
        <v>36</v>
      </c>
      <c r="D67" s="7" t="s">
        <v>8</v>
      </c>
      <c r="E67" s="27" t="s">
        <v>66</v>
      </c>
      <c r="F67" s="7"/>
      <c r="G67" s="48">
        <f>G68</f>
        <v>51.7</v>
      </c>
      <c r="H67" s="49">
        <f>H68</f>
        <v>51.7</v>
      </c>
      <c r="I67" s="72"/>
    </row>
    <row r="68" spans="1:9" ht="15.75">
      <c r="A68" s="23" t="s">
        <v>38</v>
      </c>
      <c r="B68" s="7" t="s">
        <v>74</v>
      </c>
      <c r="C68" s="7" t="s">
        <v>36</v>
      </c>
      <c r="D68" s="7" t="s">
        <v>8</v>
      </c>
      <c r="E68" s="27" t="s">
        <v>66</v>
      </c>
      <c r="F68" s="7" t="s">
        <v>23</v>
      </c>
      <c r="G68" s="48">
        <v>51.7</v>
      </c>
      <c r="H68" s="49">
        <v>51.7</v>
      </c>
      <c r="I68" s="72"/>
    </row>
    <row r="69" spans="1:9" ht="80.25" customHeight="1">
      <c r="A69" s="23" t="s">
        <v>78</v>
      </c>
      <c r="B69" s="7" t="s">
        <v>74</v>
      </c>
      <c r="C69" s="7" t="s">
        <v>36</v>
      </c>
      <c r="D69" s="7" t="s">
        <v>8</v>
      </c>
      <c r="E69" s="27" t="s">
        <v>79</v>
      </c>
      <c r="F69" s="7"/>
      <c r="G69" s="48">
        <f>G70</f>
        <v>0</v>
      </c>
      <c r="H69" s="49">
        <f>H70</f>
        <v>1632</v>
      </c>
      <c r="I69" s="72"/>
    </row>
    <row r="70" spans="1:9" ht="15.75">
      <c r="A70" s="23" t="s">
        <v>38</v>
      </c>
      <c r="B70" s="7" t="s">
        <v>74</v>
      </c>
      <c r="C70" s="7" t="s">
        <v>36</v>
      </c>
      <c r="D70" s="7" t="s">
        <v>8</v>
      </c>
      <c r="E70" s="27" t="s">
        <v>79</v>
      </c>
      <c r="F70" s="7" t="s">
        <v>23</v>
      </c>
      <c r="G70" s="48">
        <v>0</v>
      </c>
      <c r="H70" s="49">
        <v>1632</v>
      </c>
      <c r="I70" s="72"/>
    </row>
    <row r="71" spans="1:9" ht="81" customHeight="1">
      <c r="A71" s="23" t="s">
        <v>67</v>
      </c>
      <c r="B71" s="7" t="s">
        <v>74</v>
      </c>
      <c r="C71" s="7" t="s">
        <v>36</v>
      </c>
      <c r="D71" s="7" t="s">
        <v>8</v>
      </c>
      <c r="E71" s="27" t="s">
        <v>68</v>
      </c>
      <c r="F71" s="7"/>
      <c r="G71" s="48">
        <f>G72</f>
        <v>1632</v>
      </c>
      <c r="H71" s="49">
        <f>H72</f>
        <v>0</v>
      </c>
      <c r="I71" s="72"/>
    </row>
    <row r="72" spans="1:9" ht="16.5" thickBot="1">
      <c r="A72" s="44" t="s">
        <v>38</v>
      </c>
      <c r="B72" s="45" t="s">
        <v>74</v>
      </c>
      <c r="C72" s="45" t="s">
        <v>36</v>
      </c>
      <c r="D72" s="45" t="s">
        <v>8</v>
      </c>
      <c r="E72" s="46" t="s">
        <v>68</v>
      </c>
      <c r="F72" s="45" t="s">
        <v>23</v>
      </c>
      <c r="G72" s="62">
        <v>1632</v>
      </c>
      <c r="H72" s="67">
        <v>0</v>
      </c>
      <c r="I72" s="72"/>
    </row>
    <row r="73" spans="1:9" ht="22.5" customHeight="1" thickBot="1">
      <c r="A73" s="55" t="s">
        <v>32</v>
      </c>
      <c r="B73" s="56"/>
      <c r="C73" s="57"/>
      <c r="D73" s="57"/>
      <c r="E73" s="57"/>
      <c r="F73" s="57"/>
      <c r="G73" s="69">
        <f>G14+G20</f>
        <v>3823.7</v>
      </c>
      <c r="H73" s="68">
        <f>H14+H20</f>
        <v>3823.7</v>
      </c>
      <c r="I73" s="72"/>
    </row>
    <row r="74" spans="13:14" ht="18">
      <c r="M74" s="74"/>
      <c r="N74"/>
    </row>
    <row r="75" spans="7:14" ht="15.75">
      <c r="G75" s="12"/>
      <c r="M75"/>
      <c r="N75"/>
    </row>
    <row r="76" spans="13:15" ht="18.75">
      <c r="M76" s="73"/>
      <c r="N76" s="74"/>
      <c r="O76" s="75"/>
    </row>
    <row r="77" spans="13:15" ht="18.75">
      <c r="M77" s="86"/>
      <c r="N77" s="74"/>
      <c r="O77" s="75"/>
    </row>
    <row r="78" spans="13:15" ht="18.75">
      <c r="M78" s="87"/>
      <c r="N78" s="74"/>
      <c r="O78" s="75"/>
    </row>
    <row r="79" spans="13:15" ht="18.75">
      <c r="M79" s="73"/>
      <c r="N79" s="74"/>
      <c r="O79" s="75"/>
    </row>
    <row r="80" spans="13:15" ht="18.75">
      <c r="M80" s="73"/>
      <c r="N80" s="74"/>
      <c r="O80" s="75"/>
    </row>
    <row r="81" spans="13:15" ht="18.75">
      <c r="M81" s="73"/>
      <c r="N81" s="74"/>
      <c r="O81" s="75"/>
    </row>
    <row r="82" spans="13:15" ht="18.75">
      <c r="M82" s="73"/>
      <c r="N82" s="74"/>
      <c r="O82" s="75"/>
    </row>
    <row r="83" spans="13:14" ht="18">
      <c r="M83" s="88"/>
      <c r="N83" s="74"/>
    </row>
    <row r="84" spans="13:14" ht="18">
      <c r="M84" s="73"/>
      <c r="N84" s="74"/>
    </row>
    <row r="86" ht="18.75">
      <c r="M86" s="76"/>
    </row>
  </sheetData>
  <sheetProtection/>
  <mergeCells count="11">
    <mergeCell ref="F12:F13"/>
    <mergeCell ref="A7:H7"/>
    <mergeCell ref="A8:H8"/>
    <mergeCell ref="A9:H9"/>
    <mergeCell ref="G12:H12"/>
    <mergeCell ref="A11:F11"/>
    <mergeCell ref="B12:B13"/>
    <mergeCell ref="A12:A13"/>
    <mergeCell ref="C12:C13"/>
    <mergeCell ref="D12:D13"/>
    <mergeCell ref="E12:E13"/>
  </mergeCells>
  <printOptions horizontalCentered="1"/>
  <pageMargins left="1.1811023622047245" right="0.3937007874015748" top="0.5905511811023623" bottom="0.3937007874015748" header="0.35433070866141736" footer="0.1968503937007874"/>
  <pageSetup fitToHeight="2" fitToWidth="1" horizontalDpi="600" verticalDpi="600" orientation="portrait" paperSize="9" scale="62" r:id="rId1"/>
  <rowBreaks count="1" manualBreakCount="1">
    <brk id="3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Нурсия А. Аксакова</cp:lastModifiedBy>
  <cp:lastPrinted>2016-10-29T11:03:15Z</cp:lastPrinted>
  <dcterms:created xsi:type="dcterms:W3CDTF">2011-11-01T06:15:33Z</dcterms:created>
  <dcterms:modified xsi:type="dcterms:W3CDTF">2019-03-06T07:45:53Z</dcterms:modified>
  <cp:category/>
  <cp:version/>
  <cp:contentType/>
  <cp:contentStatus/>
</cp:coreProperties>
</file>